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d.docs.live.net/49accd85971e54ff/Documents/bedrijf/calculatoren/"/>
    </mc:Choice>
  </mc:AlternateContent>
  <xr:revisionPtr revIDLastSave="0" documentId="8_{3CB4D4C0-3966-4B22-ACF6-75990ED9355C}" xr6:coauthVersionLast="47" xr6:coauthVersionMax="47" xr10:uidLastSave="{00000000-0000-0000-0000-000000000000}"/>
  <bookViews>
    <workbookView xWindow="-108" yWindow="-108" windowWidth="23256" windowHeight="12576" xr2:uid="{2CABBCE3-4579-4EB4-972C-BDF19EC66B16}"/>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B10" i="1"/>
  <c r="B11" i="1" s="1"/>
  <c r="B13" i="1" s="1"/>
  <c r="B20" i="1" s="1"/>
  <c r="B5" i="1"/>
  <c r="B6" i="1" s="1"/>
  <c r="B8" i="1" s="1"/>
  <c r="B18" i="1" s="1"/>
  <c r="B17" i="1" l="1"/>
  <c r="B19" i="1"/>
  <c r="B21" i="1" l="1"/>
  <c r="B26" i="1" s="1"/>
</calcChain>
</file>

<file path=xl/sharedStrings.xml><?xml version="1.0" encoding="utf-8"?>
<sst xmlns="http://schemas.openxmlformats.org/spreadsheetml/2006/main" count="33" uniqueCount="32">
  <si>
    <t>Besparingscalculator warmtepomp (groene B-cellen invullen)</t>
  </si>
  <si>
    <t>uitleg</t>
  </si>
  <si>
    <t>huidig gasverbruik</t>
  </si>
  <si>
    <t>vul hiernaast je huidige jaarlijkse gasverbruik in</t>
  </si>
  <si>
    <t xml:space="preserve">geschat verbruik Sanitair Warm Water (SWW). </t>
  </si>
  <si>
    <t>Je kunt hiervoor het gemiddelde van je gasverbruik nemen van de maanden juni,juli en augustus, vermenigvuldig dit met 12</t>
  </si>
  <si>
    <t>verbruik voor SWW</t>
  </si>
  <si>
    <t>benodige warmte-energie in kWh</t>
  </si>
  <si>
    <t>in 1 kuub gas zit 10kWh aan warmte, en een efficiente cv-ketel weet hiervan ongeveer 9 kWh te benutten, de cel hiernaast is dus 9x het gasverbruik voor Sanitair Warm Water</t>
  </si>
  <si>
    <t>verwachte SCOP SWW</t>
  </si>
  <si>
    <t>Ervaring leert dat de SCOP (behaalde efficiente) gemiddeld rond de 3,5 zit voor sanitair warm water</t>
  </si>
  <si>
    <t>verwacht verbuik elektriciteit in kWh</t>
  </si>
  <si>
    <t>verbruik voor verwarming</t>
  </si>
  <si>
    <t>Het totale verbruik - verbruik SWW</t>
  </si>
  <si>
    <t>benodigde warmte-energie in kWh</t>
  </si>
  <si>
    <t>in 1 kuub gas zit 10kWh aan warmte, en een efficiente cv-ketel weet hiervan ongeveer 9 kWh te benutten, de cel hiernaast is dus 9x het gasverbruik voor verwarming</t>
  </si>
  <si>
    <t>verwachte SCOP verwarming</t>
  </si>
  <si>
    <t xml:space="preserve">Een SCOP van 3,5 voor verwarming is een redelijk streven voor een warmtepomp, wanneer het voornamelijk om financiele beweegredenen gaat. Deze kan zowel hoger als lager zijn, afhankelijk van uw woning en radiatoren/vloerverwarming. </t>
  </si>
  <si>
    <t>tarief per 1m3 gas</t>
  </si>
  <si>
    <t>Vul hier je huidige tarief in voor gas</t>
  </si>
  <si>
    <t>tarief per kWh elektriciteit</t>
  </si>
  <si>
    <t>vul hier je huidige tarief in voor elektriciteit</t>
  </si>
  <si>
    <t>energiekosten voor sww met cv-ketel</t>
  </si>
  <si>
    <t>energiekosten voor sww met warmtepomp</t>
  </si>
  <si>
    <t>energiekosten voor verwarming met cv-ketel</t>
  </si>
  <si>
    <t>energiekosten voor verwarming met warmtepomp</t>
  </si>
  <si>
    <t>rendement warmtepomp per jaar</t>
  </si>
  <si>
    <t>extra</t>
  </si>
  <si>
    <t>wordt er na installatie van de warmtepomp geen gas meer gebruikt? Type dan WAAR in het vak hiernaast</t>
  </si>
  <si>
    <t>Extra voordeel door afsluiten gas</t>
  </si>
  <si>
    <t>opmerking: €226 euro is op basis van de meest voorkomende aansluiting. Heb je een g10 aansluiting of groter dan is dit voordeel groter. Is je gasverbruik al lager dan 500m3 per jaar, dan is het €160.</t>
  </si>
  <si>
    <t>totale besparing per jaar van de warmtepomp t.o.v. de cv-ketel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</si>
</sst>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3" x14ac:knownFonts="1">
    <font>
      <sz val="11"/>
      <color theme="1"/>
      <name val="Aptos Narrow"/>
      <family val="2"/>
      <scheme val="minor"/>
    </font>
    <font>
      <sz val="11"/>
      <color theme="1"/>
      <name val="Aptos Narrow"/>
      <family val="2"/>
      <scheme val="minor"/>
    </font>
    <font>
      <b/>
      <sz val="12"/>
      <color theme="1"/>
      <name val="Aptos Narrow"/>
      <family val="2"/>
      <scheme val="minor"/>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0" fillId="0" borderId="1" xfId="0" applyBorder="1" applyAlignment="1">
      <alignment wrapText="1"/>
    </xf>
    <xf numFmtId="0" fontId="2" fillId="2" borderId="1" xfId="0" applyFont="1" applyFill="1" applyBorder="1" applyAlignment="1">
      <alignment wrapText="1"/>
    </xf>
    <xf numFmtId="0" fontId="2" fillId="0" borderId="1" xfId="0" applyFont="1" applyBorder="1" applyAlignment="1">
      <alignment wrapText="1"/>
    </xf>
    <xf numFmtId="0" fontId="2" fillId="0" borderId="1" xfId="0" applyFont="1" applyBorder="1" applyAlignment="1"/>
    <xf numFmtId="0" fontId="0" fillId="0" borderId="1" xfId="0" applyBorder="1" applyAlignment="1"/>
    <xf numFmtId="0" fontId="2" fillId="2" borderId="1" xfId="0" applyFont="1" applyFill="1" applyBorder="1" applyAlignment="1"/>
    <xf numFmtId="1" fontId="0" fillId="0" borderId="1" xfId="0" applyNumberFormat="1" applyBorder="1" applyAlignment="1"/>
    <xf numFmtId="44" fontId="0" fillId="0" borderId="1" xfId="1" applyFont="1" applyBorder="1" applyAlignment="1"/>
    <xf numFmtId="44" fontId="0" fillId="0" borderId="1" xfId="0" applyNumberFormat="1" applyBorder="1" applyAlignment="1"/>
    <xf numFmtId="0" fontId="2" fillId="2" borderId="1" xfId="0" applyFont="1" applyFill="1" applyBorder="1" applyAlignment="1" applyProtection="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D541-A8F4-4298-84D4-4FC124888D3E}">
  <dimension ref="A1:C26"/>
  <sheetViews>
    <sheetView tabSelected="1" topLeftCell="A22" workbookViewId="0">
      <selection activeCell="B3" sqref="B3"/>
    </sheetView>
  </sheetViews>
  <sheetFormatPr defaultRowHeight="14.4" x14ac:dyDescent="0.3"/>
  <cols>
    <col min="1" max="1" width="50.5546875" customWidth="1"/>
    <col min="2" max="2" width="30.5546875" customWidth="1"/>
    <col min="3" max="3" width="34.44140625" customWidth="1"/>
  </cols>
  <sheetData>
    <row r="1" spans="1:3" ht="46.8" x14ac:dyDescent="0.3">
      <c r="A1" s="3" t="s">
        <v>0</v>
      </c>
      <c r="B1" s="5"/>
      <c r="C1" s="4" t="s">
        <v>1</v>
      </c>
    </row>
    <row r="2" spans="1:3" ht="28.8" x14ac:dyDescent="0.3">
      <c r="A2" s="6" t="s">
        <v>2</v>
      </c>
      <c r="B2" s="10">
        <v>1169</v>
      </c>
      <c r="C2" s="1" t="s">
        <v>3</v>
      </c>
    </row>
    <row r="3" spans="1:3" ht="57.6" x14ac:dyDescent="0.3">
      <c r="A3" s="2" t="s">
        <v>4</v>
      </c>
      <c r="B3" s="10">
        <v>250</v>
      </c>
      <c r="C3" s="1" t="s">
        <v>5</v>
      </c>
    </row>
    <row r="4" spans="1:3" x14ac:dyDescent="0.3">
      <c r="A4" s="5"/>
      <c r="B4" s="5"/>
      <c r="C4" s="5"/>
    </row>
    <row r="5" spans="1:3" x14ac:dyDescent="0.3">
      <c r="A5" s="5" t="s">
        <v>6</v>
      </c>
      <c r="B5" s="5">
        <f>B3</f>
        <v>250</v>
      </c>
      <c r="C5" s="5"/>
    </row>
    <row r="6" spans="1:3" ht="86.4" x14ac:dyDescent="0.3">
      <c r="A6" s="5" t="s">
        <v>7</v>
      </c>
      <c r="B6" s="5">
        <f>B5*10*0.9</f>
        <v>2250</v>
      </c>
      <c r="C6" s="1" t="s">
        <v>8</v>
      </c>
    </row>
    <row r="7" spans="1:3" ht="57.6" x14ac:dyDescent="0.3">
      <c r="A7" s="6" t="s">
        <v>9</v>
      </c>
      <c r="B7" s="10">
        <v>3.5</v>
      </c>
      <c r="C7" s="1" t="s">
        <v>10</v>
      </c>
    </row>
    <row r="8" spans="1:3" x14ac:dyDescent="0.3">
      <c r="A8" s="5" t="s">
        <v>11</v>
      </c>
      <c r="B8" s="7">
        <f>B6/B7</f>
        <v>642.85714285714289</v>
      </c>
      <c r="C8" s="5"/>
    </row>
    <row r="9" spans="1:3" x14ac:dyDescent="0.3">
      <c r="A9" s="5"/>
      <c r="B9" s="5"/>
      <c r="C9" s="5"/>
    </row>
    <row r="10" spans="1:3" x14ac:dyDescent="0.3">
      <c r="A10" s="5" t="s">
        <v>12</v>
      </c>
      <c r="B10" s="5">
        <f>B2-B3</f>
        <v>919</v>
      </c>
      <c r="C10" s="5" t="s">
        <v>13</v>
      </c>
    </row>
    <row r="11" spans="1:3" ht="86.4" x14ac:dyDescent="0.3">
      <c r="A11" s="5" t="s">
        <v>14</v>
      </c>
      <c r="B11" s="5">
        <f>B10*10*0.9</f>
        <v>8271</v>
      </c>
      <c r="C11" s="1" t="s">
        <v>15</v>
      </c>
    </row>
    <row r="12" spans="1:3" ht="115.2" x14ac:dyDescent="0.3">
      <c r="A12" s="6" t="s">
        <v>16</v>
      </c>
      <c r="B12" s="10">
        <v>3.5</v>
      </c>
      <c r="C12" s="1" t="s">
        <v>17</v>
      </c>
    </row>
    <row r="13" spans="1:3" x14ac:dyDescent="0.3">
      <c r="A13" s="5" t="s">
        <v>11</v>
      </c>
      <c r="B13" s="7">
        <f>B11/B12</f>
        <v>2363.1428571428573</v>
      </c>
      <c r="C13" s="5"/>
    </row>
    <row r="14" spans="1:3" x14ac:dyDescent="0.3">
      <c r="A14" s="5"/>
      <c r="B14" s="5"/>
      <c r="C14" s="5"/>
    </row>
    <row r="15" spans="1:3" ht="15.6" x14ac:dyDescent="0.3">
      <c r="A15" s="6" t="s">
        <v>18</v>
      </c>
      <c r="B15" s="10">
        <v>1.25</v>
      </c>
      <c r="C15" s="5" t="s">
        <v>19</v>
      </c>
    </row>
    <row r="16" spans="1:3" ht="15.6" x14ac:dyDescent="0.3">
      <c r="A16" s="6" t="s">
        <v>20</v>
      </c>
      <c r="B16" s="10">
        <v>0.27</v>
      </c>
      <c r="C16" s="5" t="s">
        <v>21</v>
      </c>
    </row>
    <row r="17" spans="1:3" x14ac:dyDescent="0.3">
      <c r="A17" s="5" t="s">
        <v>22</v>
      </c>
      <c r="B17" s="8">
        <f>B15*B5</f>
        <v>312.5</v>
      </c>
      <c r="C17" s="5"/>
    </row>
    <row r="18" spans="1:3" x14ac:dyDescent="0.3">
      <c r="A18" s="5" t="s">
        <v>23</v>
      </c>
      <c r="B18" s="8">
        <f>B16*B8</f>
        <v>173.57142857142858</v>
      </c>
      <c r="C18" s="5"/>
    </row>
    <row r="19" spans="1:3" x14ac:dyDescent="0.3">
      <c r="A19" s="5" t="s">
        <v>24</v>
      </c>
      <c r="B19" s="8">
        <f>B15*B10</f>
        <v>1148.75</v>
      </c>
      <c r="C19" s="5"/>
    </row>
    <row r="20" spans="1:3" x14ac:dyDescent="0.3">
      <c r="A20" s="5" t="s">
        <v>25</v>
      </c>
      <c r="B20" s="8">
        <f>B16*B13</f>
        <v>638.04857142857156</v>
      </c>
      <c r="C20" s="5"/>
    </row>
    <row r="21" spans="1:3" x14ac:dyDescent="0.3">
      <c r="A21" s="5" t="s">
        <v>26</v>
      </c>
      <c r="B21" s="8">
        <f>(B17+B19)-(B18+B20)</f>
        <v>649.62999999999988</v>
      </c>
      <c r="C21" s="5"/>
    </row>
    <row r="22" spans="1:3" x14ac:dyDescent="0.3">
      <c r="A22" s="5"/>
      <c r="B22" s="5"/>
      <c r="C22" s="5"/>
    </row>
    <row r="23" spans="1:3" x14ac:dyDescent="0.3">
      <c r="A23" s="5" t="s">
        <v>27</v>
      </c>
      <c r="B23" s="5"/>
      <c r="C23" s="5"/>
    </row>
    <row r="24" spans="1:3" ht="93.6" x14ac:dyDescent="0.3">
      <c r="A24" s="2" t="s">
        <v>28</v>
      </c>
      <c r="B24" s="10" t="b">
        <v>1</v>
      </c>
      <c r="C24" s="5"/>
    </row>
    <row r="25" spans="1:3" ht="100.8" x14ac:dyDescent="0.3">
      <c r="A25" s="5" t="s">
        <v>29</v>
      </c>
      <c r="B25" s="5" t="str">
        <f>IF(B24=TRUE,"€226","€0")</f>
        <v>€226</v>
      </c>
      <c r="C25" s="1" t="s">
        <v>30</v>
      </c>
    </row>
    <row r="26" spans="1:3" x14ac:dyDescent="0.3">
      <c r="A26" s="5" t="s">
        <v>31</v>
      </c>
      <c r="B26" s="9">
        <f>B21+B25</f>
        <v>875.62999999999988</v>
      </c>
      <c r="C26" s="5"/>
    </row>
  </sheetData>
  <sheetProtection algorithmName="SHA-512" hashValue="bmwxec6S5ZB+TUZ+7nQbZwsX7Afl7LwlJ7DKiVdOZCM8ZNTPwif+vX+l7Id0cXUQ907lSxbpeb+h3ZHPZa3fEQ==" saltValue="HrA4boMjN5vtY7okG+lpDA=="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willem postma</dc:creator>
  <cp:lastModifiedBy>willem postma</cp:lastModifiedBy>
  <dcterms:created xsi:type="dcterms:W3CDTF">2024-05-16T21:38:35Z</dcterms:created>
  <dcterms:modified xsi:type="dcterms:W3CDTF">2024-05-16T21:45:39Z</dcterms:modified>
</cp:coreProperties>
</file>