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9accd85971e54ff/Documents/bedrijf/calculatoren/"/>
    </mc:Choice>
  </mc:AlternateContent>
  <xr:revisionPtr revIDLastSave="22" documentId="8_{EBBCB45F-5ECD-413E-A68A-575EAF7CDCC0}" xr6:coauthVersionLast="47" xr6:coauthVersionMax="47" xr10:uidLastSave="{F8340459-37DB-4650-A4B8-3F0B8DA2C872}"/>
  <bookViews>
    <workbookView xWindow="-108" yWindow="-108" windowWidth="23256" windowHeight="12576" xr2:uid="{025FADEB-55EB-419A-9B8C-1684474EA455}"/>
  </bookViews>
  <sheets>
    <sheet name="calculator opbrengs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4" l="1"/>
  <c r="C25" i="4"/>
  <c r="D40" i="4" s="1"/>
  <c r="C26" i="4"/>
  <c r="C27" i="4" s="1"/>
  <c r="C24" i="4"/>
  <c r="D39" i="4" s="1"/>
  <c r="D38" i="4"/>
  <c r="C38" i="4"/>
  <c r="B33" i="4"/>
  <c r="B32" i="4"/>
  <c r="B31" i="4"/>
  <c r="B30" i="4"/>
  <c r="B29" i="4"/>
  <c r="B28" i="4"/>
  <c r="B27" i="4"/>
  <c r="B26" i="4"/>
  <c r="B25" i="4"/>
  <c r="B24" i="4"/>
  <c r="B23" i="4"/>
  <c r="C63" i="4"/>
  <c r="C62" i="4"/>
  <c r="C61" i="4"/>
  <c r="C60" i="4"/>
  <c r="C59" i="4"/>
  <c r="C58" i="4"/>
  <c r="C57" i="4"/>
  <c r="C56" i="4"/>
  <c r="C55" i="4"/>
  <c r="C54" i="4"/>
  <c r="C48" i="4"/>
  <c r="C28" i="4" l="1"/>
  <c r="D42" i="4"/>
  <c r="D41" i="4"/>
  <c r="D24" i="4"/>
  <c r="E40" i="4"/>
  <c r="D25" i="4"/>
  <c r="C42" i="4"/>
  <c r="B57" i="4" s="1"/>
  <c r="D57" i="4" s="1"/>
  <c r="D27" i="4"/>
  <c r="C39" i="4"/>
  <c r="E39" i="4" s="1"/>
  <c r="B55" i="4"/>
  <c r="D55" i="4" s="1"/>
  <c r="E48" i="4"/>
  <c r="C29" i="4" l="1"/>
  <c r="D43" i="4"/>
  <c r="B7" i="4"/>
  <c r="D26" i="4"/>
  <c r="C41" i="4"/>
  <c r="E42" i="4"/>
  <c r="B9" i="4" s="1"/>
  <c r="C44" i="4"/>
  <c r="C30" i="4" l="1"/>
  <c r="D44" i="4"/>
  <c r="E44" i="4" s="1"/>
  <c r="D29" i="4"/>
  <c r="B59" i="4"/>
  <c r="D59" i="4" s="1"/>
  <c r="C46" i="4"/>
  <c r="D28" i="4"/>
  <c r="C43" i="4"/>
  <c r="E43" i="4" s="1"/>
  <c r="B56" i="4"/>
  <c r="D56" i="4" s="1"/>
  <c r="E41" i="4"/>
  <c r="C31" i="4" l="1"/>
  <c r="D45" i="4"/>
  <c r="B8" i="4"/>
  <c r="B58" i="4"/>
  <c r="D58" i="4" s="1"/>
  <c r="B10" i="4" s="1"/>
  <c r="C45" i="4"/>
  <c r="D30" i="4"/>
  <c r="B63" i="4"/>
  <c r="D63" i="4" s="1"/>
  <c r="B61" i="4"/>
  <c r="D61" i="4" s="1"/>
  <c r="E46" i="4"/>
  <c r="B11" i="4"/>
  <c r="C32" i="4" l="1"/>
  <c r="D32" i="4" s="1"/>
  <c r="D46" i="4"/>
  <c r="D31" i="4"/>
  <c r="B13" i="4"/>
  <c r="B60" i="4"/>
  <c r="D60" i="4" s="1"/>
  <c r="E45" i="4"/>
  <c r="C47" i="4"/>
  <c r="E47" i="4" s="1"/>
  <c r="C33" i="4" l="1"/>
  <c r="D47" i="4"/>
  <c r="B62" i="4"/>
  <c r="D62" i="4" s="1"/>
  <c r="B14" i="4" s="1"/>
  <c r="B12" i="4"/>
  <c r="D48" i="4" l="1"/>
  <c r="D33" i="4"/>
  <c r="B15" i="4" s="1"/>
  <c r="D23" i="4"/>
  <c r="B53" i="4"/>
  <c r="D53" i="4" s="1"/>
  <c r="B54" i="4"/>
  <c r="D54" i="4"/>
  <c r="B6" i="4" s="1"/>
  <c r="B5" i="4" l="1"/>
  <c r="C12" i="4" l="1"/>
  <c r="C5" i="4"/>
  <c r="C13" i="4"/>
  <c r="C6" i="4"/>
  <c r="C15" i="4"/>
  <c r="C14" i="4"/>
  <c r="C9" i="4"/>
  <c r="C11" i="4"/>
  <c r="C7" i="4"/>
  <c r="C8" i="4"/>
  <c r="C10" i="4"/>
</calcChain>
</file>

<file path=xl/sharedStrings.xml><?xml version="1.0" encoding="utf-8"?>
<sst xmlns="http://schemas.openxmlformats.org/spreadsheetml/2006/main" count="26" uniqueCount="21">
  <si>
    <t>salderingspercentage</t>
  </si>
  <si>
    <t>jaar</t>
  </si>
  <si>
    <t>verwachte opbrengst</t>
  </si>
  <si>
    <t xml:space="preserve">momenteel wordt er gesaldeerd in nederland. Dit betekent dat per jaar verrekend wordt hoeveel stroom u teruglevert, en hoeveel stroom u nog afneemt. Er bestaan plannen om deze saldering af te schaffen. Dit heeft invloed op uw rendement. </t>
  </si>
  <si>
    <r>
      <t>eigen verbruik in kWh(</t>
    </r>
    <r>
      <rPr>
        <b/>
        <sz val="12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</si>
  <si>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geeft aan hoeveel stroom als teruggeleverd geregistreerd wordt. Hier krijgt u de kale energieprijs voor. Dit varieert per energiemaatschappij tussen de 6 en 11 cent.</t>
    </r>
  </si>
  <si>
    <r>
      <t>besparing (</t>
    </r>
    <r>
      <rPr>
        <b/>
        <sz val="12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</t>
    </r>
  </si>
  <si>
    <r>
      <t>gesaldeerd(kWh) (</t>
    </r>
    <r>
      <rPr>
        <b/>
        <sz val="12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</t>
    </r>
  </si>
  <si>
    <r>
      <t>besparing (</t>
    </r>
    <r>
      <rPr>
        <b/>
        <sz val="12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</t>
    </r>
  </si>
  <si>
    <r>
      <t>besparing (</t>
    </r>
    <r>
      <rPr>
        <b/>
        <sz val="12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)</t>
    </r>
  </si>
  <si>
    <t>cumulatieve winst</t>
  </si>
  <si>
    <t>Stap 1</t>
  </si>
  <si>
    <t>Stap 2</t>
  </si>
  <si>
    <t>Stap 3</t>
  </si>
  <si>
    <t>Hieronder is weergeven hoe het verloop van uw rendement er uit gaat zien. Bovenaan ziet u het verwachte resultaat. Daaronder is in stappen weergeven hoe dit tot stand komt.</t>
  </si>
  <si>
    <t>tarief</t>
  </si>
  <si>
    <r>
      <t>terugleveren in kWh (</t>
    </r>
    <r>
      <rPr>
        <b/>
        <sz val="12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)</t>
    </r>
  </si>
  <si>
    <t xml:space="preserve">geschat verbruik </t>
  </si>
  <si>
    <r>
      <rPr>
        <b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geeft aan hoeveel teruggeleverde stroom gesaldeerd wordt. Hier geldt wederom voor dat u 35 cent per kWh kunt rekenen.</t>
    </r>
  </si>
  <si>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geeft weer hoeveel stroom u zelf van uw zonnepanelen gaat gebruiken. Deze stroom hoeft u dus niet in te kopen, wat een besparing van uw volledige tarief per kWh geeft.</t>
    </r>
  </si>
  <si>
    <t>totale besparing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</si>
</sst>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44" fontId="0" fillId="0" borderId="0" xfId="0" applyNumberFormat="1"/>
    <xf numFmtId="44" fontId="0" fillId="2" borderId="0" xfId="0" applyNumberFormat="1" applyFill="1"/>
    <xf numFmtId="0" fontId="4" fillId="0" borderId="0" xfId="0" applyFont="1"/>
    <xf numFmtId="44" fontId="0" fillId="0" borderId="1" xfId="0" applyNumberFormat="1" applyBorder="1"/>
    <xf numFmtId="0" fontId="0" fillId="3" borderId="0" xfId="0" applyFill="1"/>
    <xf numFmtId="44" fontId="0" fillId="3" borderId="0" xfId="1" applyFont="1" applyFill="1"/>
    <xf numFmtId="0" fontId="0" fillId="0" borderId="0" xfId="0" applyAlignment="1">
      <alignment wrapText="1"/>
    </xf>
    <xf numFmtId="44" fontId="0" fillId="0" borderId="0" xfId="1" applyFont="1" applyFill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8823-0408-47FC-B98C-6F4D0044013A}">
  <dimension ref="A1:J63"/>
  <sheetViews>
    <sheetView tabSelected="1" topLeftCell="A38" zoomScaleNormal="100" workbookViewId="0">
      <selection activeCell="A53" sqref="A53:A63"/>
    </sheetView>
  </sheetViews>
  <sheetFormatPr defaultRowHeight="14.4" x14ac:dyDescent="0.3"/>
  <cols>
    <col min="1" max="1" width="17.88671875" customWidth="1"/>
    <col min="2" max="2" width="20.6640625" bestFit="1" customWidth="1"/>
    <col min="3" max="3" width="17.88671875" customWidth="1"/>
    <col min="4" max="4" width="18.33203125" bestFit="1" customWidth="1"/>
    <col min="5" max="5" width="17.21875" customWidth="1"/>
    <col min="6" max="6" width="11.33203125" bestFit="1" customWidth="1"/>
    <col min="7" max="7" width="19.109375" bestFit="1" customWidth="1"/>
    <col min="8" max="8" width="11.21875" bestFit="1" customWidth="1"/>
    <col min="9" max="9" width="22.21875" bestFit="1" customWidth="1"/>
    <col min="10" max="10" width="19.21875" bestFit="1" customWidth="1"/>
  </cols>
  <sheetData>
    <row r="1" spans="1:3" x14ac:dyDescent="0.3">
      <c r="A1" t="s">
        <v>3</v>
      </c>
    </row>
    <row r="2" spans="1:3" x14ac:dyDescent="0.3">
      <c r="A2" t="s">
        <v>14</v>
      </c>
    </row>
    <row r="4" spans="1:3" x14ac:dyDescent="0.3">
      <c r="A4" t="s">
        <v>1</v>
      </c>
      <c r="B4" t="s">
        <v>20</v>
      </c>
      <c r="C4" t="s">
        <v>10</v>
      </c>
    </row>
    <row r="5" spans="1:3" x14ac:dyDescent="0.3">
      <c r="A5">
        <v>2023</v>
      </c>
      <c r="B5" s="5">
        <f t="shared" ref="B5:B15" si="0">D23+E38+D53</f>
        <v>945</v>
      </c>
      <c r="C5" s="5">
        <f>B5</f>
        <v>945</v>
      </c>
    </row>
    <row r="6" spans="1:3" x14ac:dyDescent="0.3">
      <c r="A6">
        <v>2024</v>
      </c>
      <c r="B6" s="5">
        <f t="shared" si="0"/>
        <v>945</v>
      </c>
      <c r="C6" s="5">
        <f>B5+B6</f>
        <v>1890</v>
      </c>
    </row>
    <row r="7" spans="1:3" x14ac:dyDescent="0.3">
      <c r="A7">
        <v>2025</v>
      </c>
      <c r="B7" s="5">
        <f>D25+E40+D55</f>
        <v>504</v>
      </c>
      <c r="C7" s="5">
        <f>SUM(B5:B7)</f>
        <v>2394</v>
      </c>
    </row>
    <row r="8" spans="1:3" x14ac:dyDescent="0.3">
      <c r="A8">
        <v>2026</v>
      </c>
      <c r="B8" s="5">
        <f t="shared" si="0"/>
        <v>504</v>
      </c>
      <c r="C8" s="5">
        <f>SUM(B5:B8)</f>
        <v>2898</v>
      </c>
    </row>
    <row r="9" spans="1:3" x14ac:dyDescent="0.3">
      <c r="A9">
        <v>2027</v>
      </c>
      <c r="B9" s="5">
        <f t="shared" si="0"/>
        <v>504</v>
      </c>
      <c r="C9" s="5">
        <f>SUM(B5:B9)</f>
        <v>3402</v>
      </c>
    </row>
    <row r="10" spans="1:3" x14ac:dyDescent="0.3">
      <c r="A10">
        <v>2028</v>
      </c>
      <c r="B10" s="5">
        <f t="shared" si="0"/>
        <v>504</v>
      </c>
      <c r="C10" s="5">
        <f>SUM(B5:B10)</f>
        <v>3906</v>
      </c>
    </row>
    <row r="11" spans="1:3" x14ac:dyDescent="0.3">
      <c r="A11">
        <v>2029</v>
      </c>
      <c r="B11" s="5">
        <f t="shared" si="0"/>
        <v>504</v>
      </c>
      <c r="C11" s="5">
        <f>SUM(B5:B11)</f>
        <v>4410</v>
      </c>
    </row>
    <row r="12" spans="1:3" x14ac:dyDescent="0.3">
      <c r="A12">
        <v>2030</v>
      </c>
      <c r="B12" s="5">
        <f t="shared" si="0"/>
        <v>504</v>
      </c>
      <c r="C12" s="5">
        <f>SUM(B5:B12)</f>
        <v>4914</v>
      </c>
    </row>
    <row r="13" spans="1:3" x14ac:dyDescent="0.3">
      <c r="A13">
        <v>2031</v>
      </c>
      <c r="B13" s="5">
        <f t="shared" si="0"/>
        <v>504</v>
      </c>
      <c r="C13" s="5">
        <f>SUM(B5:B13)</f>
        <v>5418</v>
      </c>
    </row>
    <row r="14" spans="1:3" x14ac:dyDescent="0.3">
      <c r="A14">
        <v>2032</v>
      </c>
      <c r="B14" s="5">
        <f t="shared" si="0"/>
        <v>504</v>
      </c>
      <c r="C14" s="5">
        <f>SUM(B5:B14)</f>
        <v>5922</v>
      </c>
    </row>
    <row r="15" spans="1:3" x14ac:dyDescent="0.3">
      <c r="A15">
        <v>2033</v>
      </c>
      <c r="B15" s="5">
        <f t="shared" si="0"/>
        <v>504</v>
      </c>
      <c r="C15" s="5">
        <f>SUM(B5:B15)</f>
        <v>6426</v>
      </c>
    </row>
    <row r="18" spans="1:10" ht="21" x14ac:dyDescent="0.4">
      <c r="A18" s="4" t="s">
        <v>11</v>
      </c>
    </row>
    <row r="19" spans="1:10" ht="144" x14ac:dyDescent="0.3">
      <c r="A19" s="8" t="s">
        <v>19</v>
      </c>
    </row>
    <row r="20" spans="1:10" x14ac:dyDescent="0.3">
      <c r="A20" t="s">
        <v>1</v>
      </c>
      <c r="B20" t="s">
        <v>2</v>
      </c>
      <c r="C20" t="s">
        <v>17</v>
      </c>
    </row>
    <row r="21" spans="1:10" x14ac:dyDescent="0.3">
      <c r="B21" s="6">
        <v>3500</v>
      </c>
      <c r="C21" s="6">
        <v>3500</v>
      </c>
    </row>
    <row r="22" spans="1:10" ht="15.6" x14ac:dyDescent="0.3">
      <c r="B22" t="s">
        <v>4</v>
      </c>
      <c r="C22" t="s">
        <v>15</v>
      </c>
      <c r="D22" t="s">
        <v>6</v>
      </c>
    </row>
    <row r="23" spans="1:10" x14ac:dyDescent="0.3">
      <c r="A23">
        <v>2025</v>
      </c>
      <c r="B23">
        <f>0.3*B21</f>
        <v>1050</v>
      </c>
      <c r="C23" s="7">
        <v>0.27</v>
      </c>
      <c r="D23" s="1">
        <f>B23*C23</f>
        <v>283.5</v>
      </c>
      <c r="F23" s="1"/>
      <c r="H23" s="1"/>
      <c r="I23" s="2"/>
      <c r="J23" s="2"/>
    </row>
    <row r="24" spans="1:10" x14ac:dyDescent="0.3">
      <c r="A24">
        <v>2026</v>
      </c>
      <c r="B24">
        <f>0.3*B21</f>
        <v>1050</v>
      </c>
      <c r="C24" s="9">
        <f>C23</f>
        <v>0.27</v>
      </c>
      <c r="D24" s="1">
        <f>B24*C24</f>
        <v>283.5</v>
      </c>
      <c r="F24" s="1"/>
      <c r="H24" s="1"/>
      <c r="I24" s="2"/>
      <c r="J24" s="2"/>
    </row>
    <row r="25" spans="1:10" x14ac:dyDescent="0.3">
      <c r="A25">
        <v>2027</v>
      </c>
      <c r="B25">
        <f>0.3*B21</f>
        <v>1050</v>
      </c>
      <c r="C25" s="9">
        <f t="shared" ref="C25:C33" si="1">C24</f>
        <v>0.27</v>
      </c>
      <c r="D25" s="1">
        <f t="shared" ref="D25:D33" si="2">B25*C25</f>
        <v>283.5</v>
      </c>
      <c r="F25" s="1"/>
      <c r="H25" s="1"/>
      <c r="I25" s="2"/>
      <c r="J25" s="3"/>
    </row>
    <row r="26" spans="1:10" x14ac:dyDescent="0.3">
      <c r="A26">
        <v>2028</v>
      </c>
      <c r="B26">
        <f>0.3*B21</f>
        <v>1050</v>
      </c>
      <c r="C26" s="9">
        <f t="shared" si="1"/>
        <v>0.27</v>
      </c>
      <c r="D26" s="1">
        <f t="shared" si="2"/>
        <v>283.5</v>
      </c>
      <c r="F26" s="1"/>
      <c r="H26" s="1"/>
      <c r="I26" s="2"/>
      <c r="J26" s="2"/>
    </row>
    <row r="27" spans="1:10" x14ac:dyDescent="0.3">
      <c r="A27">
        <v>2029</v>
      </c>
      <c r="B27">
        <f>0.3*B21</f>
        <v>1050</v>
      </c>
      <c r="C27" s="9">
        <f t="shared" si="1"/>
        <v>0.27</v>
      </c>
      <c r="D27" s="1">
        <f t="shared" si="2"/>
        <v>283.5</v>
      </c>
      <c r="F27" s="1"/>
      <c r="H27" s="1"/>
      <c r="I27" s="2"/>
      <c r="J27" s="2"/>
    </row>
    <row r="28" spans="1:10" x14ac:dyDescent="0.3">
      <c r="A28">
        <v>2030</v>
      </c>
      <c r="B28">
        <f>0.3*B21</f>
        <v>1050</v>
      </c>
      <c r="C28" s="9">
        <f t="shared" si="1"/>
        <v>0.27</v>
      </c>
      <c r="D28" s="1">
        <f t="shared" si="2"/>
        <v>283.5</v>
      </c>
      <c r="F28" s="1"/>
      <c r="H28" s="1"/>
      <c r="I28" s="2"/>
      <c r="J28" s="2"/>
    </row>
    <row r="29" spans="1:10" x14ac:dyDescent="0.3">
      <c r="A29">
        <v>2031</v>
      </c>
      <c r="B29">
        <f>0.3*B21</f>
        <v>1050</v>
      </c>
      <c r="C29" s="9">
        <f t="shared" si="1"/>
        <v>0.27</v>
      </c>
      <c r="D29" s="1">
        <f t="shared" si="2"/>
        <v>283.5</v>
      </c>
      <c r="F29" s="1"/>
      <c r="H29" s="1"/>
      <c r="I29" s="2"/>
      <c r="J29" s="2"/>
    </row>
    <row r="30" spans="1:10" x14ac:dyDescent="0.3">
      <c r="A30">
        <v>2032</v>
      </c>
      <c r="B30">
        <f>0.3*B21</f>
        <v>1050</v>
      </c>
      <c r="C30" s="9">
        <f t="shared" si="1"/>
        <v>0.27</v>
      </c>
      <c r="D30" s="1">
        <f t="shared" si="2"/>
        <v>283.5</v>
      </c>
      <c r="F30" s="1"/>
      <c r="H30" s="1"/>
      <c r="I30" s="1"/>
      <c r="J30" s="1"/>
    </row>
    <row r="31" spans="1:10" x14ac:dyDescent="0.3">
      <c r="A31">
        <v>2033</v>
      </c>
      <c r="B31">
        <f>0.3*B21</f>
        <v>1050</v>
      </c>
      <c r="C31" s="9">
        <f t="shared" si="1"/>
        <v>0.27</v>
      </c>
      <c r="D31" s="1">
        <f t="shared" si="2"/>
        <v>283.5</v>
      </c>
      <c r="F31" s="1"/>
      <c r="H31" s="1"/>
      <c r="I31" s="1"/>
      <c r="J31" s="1"/>
    </row>
    <row r="32" spans="1:10" x14ac:dyDescent="0.3">
      <c r="A32">
        <v>2034</v>
      </c>
      <c r="B32">
        <f>0.3*B21</f>
        <v>1050</v>
      </c>
      <c r="C32" s="9">
        <f t="shared" si="1"/>
        <v>0.27</v>
      </c>
      <c r="D32" s="1">
        <f t="shared" si="2"/>
        <v>283.5</v>
      </c>
      <c r="F32" s="1"/>
      <c r="H32" s="1"/>
      <c r="I32" s="1"/>
      <c r="J32" s="1"/>
    </row>
    <row r="33" spans="1:5" x14ac:dyDescent="0.3">
      <c r="A33">
        <v>2035</v>
      </c>
      <c r="B33">
        <f>0.3*B21</f>
        <v>1050</v>
      </c>
      <c r="C33" s="9">
        <f t="shared" si="1"/>
        <v>0.27</v>
      </c>
      <c r="D33" s="1">
        <f t="shared" si="2"/>
        <v>283.5</v>
      </c>
    </row>
    <row r="34" spans="1:5" x14ac:dyDescent="0.3">
      <c r="C34" s="1"/>
    </row>
    <row r="35" spans="1:5" ht="21" x14ac:dyDescent="0.4">
      <c r="A35" s="4" t="s">
        <v>12</v>
      </c>
      <c r="C35" s="1"/>
    </row>
    <row r="36" spans="1:5" x14ac:dyDescent="0.3">
      <c r="A36" t="s">
        <v>18</v>
      </c>
    </row>
    <row r="37" spans="1:5" ht="15.6" x14ac:dyDescent="0.3">
      <c r="A37" t="s">
        <v>1</v>
      </c>
      <c r="B37" t="s">
        <v>0</v>
      </c>
      <c r="C37" t="s">
        <v>7</v>
      </c>
      <c r="D37" t="s">
        <v>15</v>
      </c>
      <c r="E37" t="s">
        <v>8</v>
      </c>
    </row>
    <row r="38" spans="1:5" x14ac:dyDescent="0.3">
      <c r="A38">
        <v>2025</v>
      </c>
      <c r="B38">
        <v>100</v>
      </c>
      <c r="C38">
        <f>B21-B23</f>
        <v>2450</v>
      </c>
      <c r="D38" s="1">
        <f>C23</f>
        <v>0.27</v>
      </c>
      <c r="E38" s="1">
        <f>C38*D38</f>
        <v>661.5</v>
      </c>
    </row>
    <row r="39" spans="1:5" x14ac:dyDescent="0.3">
      <c r="A39">
        <v>2026</v>
      </c>
      <c r="B39">
        <v>100</v>
      </c>
      <c r="C39">
        <f>B21-B24</f>
        <v>2450</v>
      </c>
      <c r="D39" s="1">
        <f t="shared" ref="D39:D48" si="3">C24</f>
        <v>0.27</v>
      </c>
      <c r="E39" s="1">
        <f>C39*D39</f>
        <v>661.5</v>
      </c>
    </row>
    <row r="40" spans="1:5" x14ac:dyDescent="0.3">
      <c r="A40">
        <v>2027</v>
      </c>
      <c r="B40">
        <v>0</v>
      </c>
      <c r="C40">
        <v>0</v>
      </c>
      <c r="D40" s="1">
        <f t="shared" si="3"/>
        <v>0.27</v>
      </c>
      <c r="E40" s="1">
        <f>C40*D40</f>
        <v>0</v>
      </c>
    </row>
    <row r="41" spans="1:5" x14ac:dyDescent="0.3">
      <c r="A41">
        <v>2028</v>
      </c>
      <c r="B41">
        <v>0</v>
      </c>
      <c r="C41">
        <f>(B21-B26)*B41/100</f>
        <v>0</v>
      </c>
      <c r="D41" s="1">
        <f t="shared" si="3"/>
        <v>0.27</v>
      </c>
      <c r="E41" s="1">
        <f t="shared" ref="E41:E45" si="4">C41*D41</f>
        <v>0</v>
      </c>
    </row>
    <row r="42" spans="1:5" x14ac:dyDescent="0.3">
      <c r="A42">
        <v>2029</v>
      </c>
      <c r="B42">
        <v>0</v>
      </c>
      <c r="C42">
        <f>(B21-B27)*B42/100</f>
        <v>0</v>
      </c>
      <c r="D42" s="1">
        <f t="shared" si="3"/>
        <v>0.27</v>
      </c>
      <c r="E42" s="1">
        <f t="shared" si="4"/>
        <v>0</v>
      </c>
    </row>
    <row r="43" spans="1:5" x14ac:dyDescent="0.3">
      <c r="A43">
        <v>2030</v>
      </c>
      <c r="B43">
        <v>0</v>
      </c>
      <c r="C43">
        <f>(B21-B28)*B43/100</f>
        <v>0</v>
      </c>
      <c r="D43" s="1">
        <f t="shared" si="3"/>
        <v>0.27</v>
      </c>
      <c r="E43" s="1">
        <f t="shared" si="4"/>
        <v>0</v>
      </c>
    </row>
    <row r="44" spans="1:5" x14ac:dyDescent="0.3">
      <c r="A44">
        <v>2031</v>
      </c>
      <c r="B44">
        <v>0</v>
      </c>
      <c r="C44">
        <f>(B21-B29)*B44/100</f>
        <v>0</v>
      </c>
      <c r="D44" s="1">
        <f t="shared" si="3"/>
        <v>0.27</v>
      </c>
      <c r="E44" s="1">
        <f t="shared" si="4"/>
        <v>0</v>
      </c>
    </row>
    <row r="45" spans="1:5" x14ac:dyDescent="0.3">
      <c r="A45">
        <v>2032</v>
      </c>
      <c r="B45">
        <v>0</v>
      </c>
      <c r="C45">
        <f>(B21-B30)*B45/100</f>
        <v>0</v>
      </c>
      <c r="D45" s="1">
        <f t="shared" si="3"/>
        <v>0.27</v>
      </c>
      <c r="E45" s="1">
        <f t="shared" si="4"/>
        <v>0</v>
      </c>
    </row>
    <row r="46" spans="1:5" x14ac:dyDescent="0.3">
      <c r="A46">
        <v>2033</v>
      </c>
      <c r="B46">
        <v>0</v>
      </c>
      <c r="C46">
        <f>(C21-B31)*B46/100</f>
        <v>0</v>
      </c>
      <c r="D46" s="1">
        <f t="shared" si="3"/>
        <v>0.27</v>
      </c>
      <c r="E46" s="1">
        <f>C46*0.22</f>
        <v>0</v>
      </c>
    </row>
    <row r="47" spans="1:5" x14ac:dyDescent="0.3">
      <c r="A47">
        <v>2034</v>
      </c>
      <c r="B47">
        <v>0</v>
      </c>
      <c r="C47">
        <f>(C21-B32)*B47/100</f>
        <v>0</v>
      </c>
      <c r="D47" s="1">
        <f t="shared" si="3"/>
        <v>0.27</v>
      </c>
      <c r="E47" s="1">
        <f>C47*0.22</f>
        <v>0</v>
      </c>
    </row>
    <row r="48" spans="1:5" x14ac:dyDescent="0.3">
      <c r="A48">
        <v>2035</v>
      </c>
      <c r="B48">
        <v>0</v>
      </c>
      <c r="C48">
        <f>2500*B48/100</f>
        <v>0</v>
      </c>
      <c r="D48" s="1">
        <f t="shared" si="3"/>
        <v>0.27</v>
      </c>
      <c r="E48" s="1">
        <f>C48*0.22</f>
        <v>0</v>
      </c>
    </row>
    <row r="50" spans="1:4" ht="21" x14ac:dyDescent="0.4">
      <c r="A50" s="4" t="s">
        <v>13</v>
      </c>
    </row>
    <row r="51" spans="1:4" x14ac:dyDescent="0.3">
      <c r="A51" t="s">
        <v>5</v>
      </c>
    </row>
    <row r="52" spans="1:4" ht="15.6" x14ac:dyDescent="0.3">
      <c r="A52" t="s">
        <v>1</v>
      </c>
      <c r="B52" t="s">
        <v>16</v>
      </c>
      <c r="C52" t="s">
        <v>15</v>
      </c>
      <c r="D52" t="s">
        <v>9</v>
      </c>
    </row>
    <row r="53" spans="1:4" x14ac:dyDescent="0.3">
      <c r="A53">
        <v>2025</v>
      </c>
      <c r="B53">
        <f>B21-B23-C38</f>
        <v>0</v>
      </c>
      <c r="C53" s="1">
        <v>0.09</v>
      </c>
      <c r="D53" s="1">
        <f>C53*B53</f>
        <v>0</v>
      </c>
    </row>
    <row r="54" spans="1:4" x14ac:dyDescent="0.3">
      <c r="A54">
        <v>2026</v>
      </c>
      <c r="B54">
        <f>B21-B23-C39</f>
        <v>0</v>
      </c>
      <c r="C54" s="1">
        <f t="shared" ref="C54:C63" si="5">0.09</f>
        <v>0.09</v>
      </c>
      <c r="D54" s="1">
        <f t="shared" ref="D54:D62" si="6">C54*B54</f>
        <v>0</v>
      </c>
    </row>
    <row r="55" spans="1:4" x14ac:dyDescent="0.3">
      <c r="A55">
        <v>2027</v>
      </c>
      <c r="B55">
        <f>B21-B25-C40</f>
        <v>2450</v>
      </c>
      <c r="C55" s="1">
        <f t="shared" si="5"/>
        <v>0.09</v>
      </c>
      <c r="D55" s="1">
        <f t="shared" si="6"/>
        <v>220.5</v>
      </c>
    </row>
    <row r="56" spans="1:4" x14ac:dyDescent="0.3">
      <c r="A56">
        <v>2028</v>
      </c>
      <c r="B56">
        <f>B21-B26-C41</f>
        <v>2450</v>
      </c>
      <c r="C56" s="1">
        <f t="shared" si="5"/>
        <v>0.09</v>
      </c>
      <c r="D56" s="1">
        <f t="shared" si="6"/>
        <v>220.5</v>
      </c>
    </row>
    <row r="57" spans="1:4" x14ac:dyDescent="0.3">
      <c r="A57">
        <v>2029</v>
      </c>
      <c r="B57">
        <f>B21-B27-C42</f>
        <v>2450</v>
      </c>
      <c r="C57" s="1">
        <f t="shared" si="5"/>
        <v>0.09</v>
      </c>
      <c r="D57" s="1">
        <f t="shared" si="6"/>
        <v>220.5</v>
      </c>
    </row>
    <row r="58" spans="1:4" x14ac:dyDescent="0.3">
      <c r="A58">
        <v>2030</v>
      </c>
      <c r="B58">
        <f>B21-B28-C43</f>
        <v>2450</v>
      </c>
      <c r="C58" s="1">
        <f t="shared" si="5"/>
        <v>0.09</v>
      </c>
      <c r="D58" s="1">
        <f t="shared" si="6"/>
        <v>220.5</v>
      </c>
    </row>
    <row r="59" spans="1:4" x14ac:dyDescent="0.3">
      <c r="A59">
        <v>2031</v>
      </c>
      <c r="B59">
        <f>B21-B29-C44</f>
        <v>2450</v>
      </c>
      <c r="C59" s="1">
        <f t="shared" si="5"/>
        <v>0.09</v>
      </c>
      <c r="D59" s="1">
        <f t="shared" si="6"/>
        <v>220.5</v>
      </c>
    </row>
    <row r="60" spans="1:4" x14ac:dyDescent="0.3">
      <c r="A60">
        <v>2032</v>
      </c>
      <c r="B60">
        <f>B21-B30-C45</f>
        <v>2450</v>
      </c>
      <c r="C60" s="1">
        <f t="shared" si="5"/>
        <v>0.09</v>
      </c>
      <c r="D60" s="1">
        <f t="shared" si="6"/>
        <v>220.5</v>
      </c>
    </row>
    <row r="61" spans="1:4" x14ac:dyDescent="0.3">
      <c r="A61">
        <v>2033</v>
      </c>
      <c r="B61">
        <f>B21-B31-C46</f>
        <v>2450</v>
      </c>
      <c r="C61" s="1">
        <f t="shared" si="5"/>
        <v>0.09</v>
      </c>
      <c r="D61" s="1">
        <f t="shared" si="6"/>
        <v>220.5</v>
      </c>
    </row>
    <row r="62" spans="1:4" x14ac:dyDescent="0.3">
      <c r="A62">
        <v>2034</v>
      </c>
      <c r="B62">
        <f>B21-B32-C47</f>
        <v>2450</v>
      </c>
      <c r="C62" s="1">
        <f t="shared" si="5"/>
        <v>0.09</v>
      </c>
      <c r="D62" s="1">
        <f t="shared" si="6"/>
        <v>220.5</v>
      </c>
    </row>
    <row r="63" spans="1:4" x14ac:dyDescent="0.3">
      <c r="A63">
        <v>2035</v>
      </c>
      <c r="B63">
        <f>B21-B33-C48</f>
        <v>2450</v>
      </c>
      <c r="C63" s="1">
        <f t="shared" si="5"/>
        <v>0.09</v>
      </c>
      <c r="D63" s="1">
        <f>C63*B63</f>
        <v>220.5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calculator opbrengst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postma</dc:creator>
  <cp:lastModifiedBy>willem postma</cp:lastModifiedBy>
  <dcterms:created xsi:type="dcterms:W3CDTF">2021-01-26T08:27:32Z</dcterms:created>
  <dcterms:modified xsi:type="dcterms:W3CDTF">2024-05-16T22:36:49Z</dcterms:modified>
</cp:coreProperties>
</file>